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480" yWindow="120" windowWidth="27795" windowHeight="12585"/>
  </bookViews>
  <sheets>
    <sheet name="FA 2021 UGRD Tuition &amp; Fees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<sst xmlns="http://schemas.openxmlformats.org/spreadsheetml/2006/main" count="58" uniqueCount="32">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</sst>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7" workbookViewId="0">
      <selection activeCell="M30" sqref="M30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8" t="s">
        <v>31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22.15</v>
      </c>
      <c r="C10" s="18">
        <f t="shared" si="0"/>
        <v>44.3</v>
      </c>
      <c r="D10" s="18">
        <f t="shared" si="1"/>
        <v>66.449999999999989</v>
      </c>
      <c r="E10" s="18">
        <f t="shared" si="2"/>
        <v>88.6</v>
      </c>
      <c r="F10" s="18">
        <f t="shared" si="3"/>
        <v>110.75</v>
      </c>
      <c r="G10" s="18">
        <f t="shared" si="4"/>
        <v>132.89999999999998</v>
      </c>
      <c r="H10" s="18">
        <f t="shared" si="5"/>
        <v>155.04999999999998</v>
      </c>
      <c r="I10" s="18">
        <f t="shared" ref="I10:I19" si="10">SUM(B10*8)</f>
        <v>177.2</v>
      </c>
      <c r="J10" s="18">
        <f t="shared" ref="J10:J19" si="11">SUM(B10*9)</f>
        <v>199.35</v>
      </c>
      <c r="K10" s="18">
        <f t="shared" ref="K10:K19" si="12">SUM(B10*10)</f>
        <v>221.5</v>
      </c>
      <c r="L10" s="18">
        <f t="shared" ref="L10:L19" si="13">SUM(B10*11)</f>
        <v>243.64999999999998</v>
      </c>
      <c r="M10" s="18">
        <v>265.75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28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11.46</v>
      </c>
      <c r="C13" s="25">
        <f t="shared" si="0"/>
        <v>22.92</v>
      </c>
      <c r="D13" s="25">
        <f t="shared" si="1"/>
        <v>34.380000000000003</v>
      </c>
      <c r="E13" s="25">
        <f t="shared" si="2"/>
        <v>45.84</v>
      </c>
      <c r="F13" s="25">
        <f t="shared" si="3"/>
        <v>57.300000000000004</v>
      </c>
      <c r="G13" s="25">
        <f t="shared" si="4"/>
        <v>68.760000000000005</v>
      </c>
      <c r="H13" s="25">
        <f t="shared" si="5"/>
        <v>80.22</v>
      </c>
      <c r="I13" s="25">
        <f t="shared" si="10"/>
        <v>91.68</v>
      </c>
      <c r="J13" s="25">
        <f t="shared" si="11"/>
        <v>103.14000000000001</v>
      </c>
      <c r="K13" s="25">
        <f t="shared" si="12"/>
        <v>114.60000000000001</v>
      </c>
      <c r="L13" s="25">
        <f t="shared" si="13"/>
        <v>126.06</v>
      </c>
      <c r="M13" s="25">
        <v>137.5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30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20.190000000000001</v>
      </c>
      <c r="C19" s="21">
        <f t="shared" si="0"/>
        <v>40.380000000000003</v>
      </c>
      <c r="D19" s="21">
        <f t="shared" si="1"/>
        <v>60.570000000000007</v>
      </c>
      <c r="E19" s="21">
        <f t="shared" si="2"/>
        <v>80.760000000000005</v>
      </c>
      <c r="F19" s="21">
        <f t="shared" si="3"/>
        <v>100.95</v>
      </c>
      <c r="G19" s="21">
        <f t="shared" si="4"/>
        <v>121.14000000000001</v>
      </c>
      <c r="H19" s="21">
        <f t="shared" si="5"/>
        <v>141.33000000000001</v>
      </c>
      <c r="I19" s="21">
        <f t="shared" si="10"/>
        <v>161.52000000000001</v>
      </c>
      <c r="J19" s="21">
        <f t="shared" si="11"/>
        <v>181.71</v>
      </c>
      <c r="K19" s="21">
        <f t="shared" si="12"/>
        <v>201.9</v>
      </c>
      <c r="L19" s="21">
        <f t="shared" si="13"/>
        <v>222.09</v>
      </c>
      <c r="M19" s="21">
        <v>242.25</v>
      </c>
    </row>
    <row r="20" spans="1:13" x14ac:dyDescent="0.25">
      <c r="A20" s="15" t="s">
        <v>23</v>
      </c>
      <c r="B20" s="19">
        <f t="shared" ref="B20:M20" si="14">SUM(B8:B19)</f>
        <v>454.2299999999999</v>
      </c>
      <c r="C20" s="19">
        <f t="shared" si="14"/>
        <v>903.45999999999981</v>
      </c>
      <c r="D20" s="19">
        <f t="shared" si="14"/>
        <v>1352.6899999999998</v>
      </c>
      <c r="E20" s="19">
        <f t="shared" si="14"/>
        <v>1801.9199999999996</v>
      </c>
      <c r="F20" s="19">
        <f t="shared" si="14"/>
        <v>2251.15</v>
      </c>
      <c r="G20" s="19">
        <f t="shared" si="14"/>
        <v>2700.3799999999997</v>
      </c>
      <c r="H20" s="19">
        <f t="shared" si="14"/>
        <v>3149.6099999999997</v>
      </c>
      <c r="I20" s="19">
        <f t="shared" si="14"/>
        <v>3598.8399999999992</v>
      </c>
      <c r="J20" s="19">
        <f t="shared" si="14"/>
        <v>4048.0699999999993</v>
      </c>
      <c r="K20" s="19">
        <f t="shared" si="14"/>
        <v>4497.3</v>
      </c>
      <c r="L20" s="19">
        <f t="shared" si="14"/>
        <v>4946.53</v>
      </c>
      <c r="M20" s="19">
        <f t="shared" si="14"/>
        <v>5390.75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1041</v>
      </c>
      <c r="C24" s="16">
        <f t="shared" ref="C24" si="15">SUM(B24*2)</f>
        <v>2082</v>
      </c>
      <c r="D24" s="16">
        <f t="shared" ref="D24:D35" si="16">SUM(B24*3)</f>
        <v>3123</v>
      </c>
      <c r="E24" s="16">
        <f t="shared" ref="E24:E35" si="17">SUM(B24*4)</f>
        <v>4164</v>
      </c>
      <c r="F24" s="16">
        <f t="shared" ref="F24:F35" si="18">SUM(B24*5)</f>
        <v>5205</v>
      </c>
      <c r="G24" s="16">
        <f t="shared" ref="G24:G35" si="19">SUM(B24*6)</f>
        <v>6246</v>
      </c>
      <c r="H24" s="16">
        <f t="shared" ref="H24:H35" si="20">SUM(B24*7)</f>
        <v>7287</v>
      </c>
      <c r="I24" s="16">
        <f t="shared" ref="I24" si="21">SUM(B24*8)</f>
        <v>8328</v>
      </c>
      <c r="J24" s="16">
        <f t="shared" ref="J24" si="22">SUM(B24*9)</f>
        <v>9369</v>
      </c>
      <c r="K24" s="16">
        <f t="shared" ref="K24" si="23">SUM(B24*10)</f>
        <v>10410</v>
      </c>
      <c r="L24" s="16">
        <f t="shared" ref="L24" si="24">SUM(B24*11)</f>
        <v>11451</v>
      </c>
      <c r="M24" s="16">
        <v>12495</v>
      </c>
    </row>
    <row r="25" spans="1:13" ht="22.5" x14ac:dyDescent="0.25">
      <c r="A25" s="7" t="s">
        <v>29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22.15</v>
      </c>
      <c r="C26" s="18">
        <f t="shared" si="25"/>
        <v>44.3</v>
      </c>
      <c r="D26" s="18">
        <f t="shared" si="16"/>
        <v>66.449999999999989</v>
      </c>
      <c r="E26" s="18">
        <f t="shared" si="17"/>
        <v>88.6</v>
      </c>
      <c r="F26" s="18">
        <f t="shared" si="18"/>
        <v>110.75</v>
      </c>
      <c r="G26" s="18">
        <f t="shared" si="19"/>
        <v>132.89999999999998</v>
      </c>
      <c r="H26" s="18">
        <f t="shared" si="20"/>
        <v>155.04999999999998</v>
      </c>
      <c r="I26" s="18">
        <f t="shared" ref="I26:I35" si="26">SUM(B26*8)</f>
        <v>177.2</v>
      </c>
      <c r="J26" s="18">
        <f t="shared" ref="J26:J35" si="27">SUM(B26*9)</f>
        <v>199.35</v>
      </c>
      <c r="K26" s="18">
        <f t="shared" ref="K26:K35" si="28">SUM(B26*10)</f>
        <v>221.5</v>
      </c>
      <c r="L26" s="18">
        <f t="shared" ref="L26:L35" si="29">SUM(B26*11)</f>
        <v>243.64999999999998</v>
      </c>
      <c r="M26" s="18">
        <v>265.75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28</v>
      </c>
      <c r="B28" s="18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11.46</v>
      </c>
      <c r="C29" s="25">
        <f t="shared" si="25"/>
        <v>22.92</v>
      </c>
      <c r="D29" s="25">
        <f t="shared" si="16"/>
        <v>34.380000000000003</v>
      </c>
      <c r="E29" s="25">
        <f t="shared" si="17"/>
        <v>45.84</v>
      </c>
      <c r="F29" s="25">
        <f t="shared" si="18"/>
        <v>57.300000000000004</v>
      </c>
      <c r="G29" s="25">
        <f t="shared" si="19"/>
        <v>68.760000000000005</v>
      </c>
      <c r="H29" s="25">
        <f t="shared" si="20"/>
        <v>80.22</v>
      </c>
      <c r="I29" s="25">
        <f t="shared" si="26"/>
        <v>91.68</v>
      </c>
      <c r="J29" s="25">
        <f t="shared" si="27"/>
        <v>103.14000000000001</v>
      </c>
      <c r="K29" s="25">
        <f t="shared" si="28"/>
        <v>114.60000000000001</v>
      </c>
      <c r="L29" s="25">
        <f t="shared" si="29"/>
        <v>126.06</v>
      </c>
      <c r="M29" s="25">
        <v>137.5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30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20.190000000000001</v>
      </c>
      <c r="C35" s="21">
        <f t="shared" si="25"/>
        <v>40.380000000000003</v>
      </c>
      <c r="D35" s="21">
        <f t="shared" si="16"/>
        <v>60.570000000000007</v>
      </c>
      <c r="E35" s="21">
        <f t="shared" si="17"/>
        <v>80.760000000000005</v>
      </c>
      <c r="F35" s="21">
        <f t="shared" si="18"/>
        <v>100.95</v>
      </c>
      <c r="G35" s="21">
        <f t="shared" si="19"/>
        <v>121.14000000000001</v>
      </c>
      <c r="H35" s="21">
        <f t="shared" si="20"/>
        <v>141.33000000000001</v>
      </c>
      <c r="I35" s="21">
        <f t="shared" si="26"/>
        <v>161.52000000000001</v>
      </c>
      <c r="J35" s="21">
        <f t="shared" si="27"/>
        <v>181.71</v>
      </c>
      <c r="K35" s="21">
        <f t="shared" si="28"/>
        <v>201.9</v>
      </c>
      <c r="L35" s="21">
        <f t="shared" si="29"/>
        <v>222.09</v>
      </c>
      <c r="M35" s="21">
        <v>242.25</v>
      </c>
    </row>
    <row r="36" spans="1:13" x14ac:dyDescent="0.25">
      <c r="A36" s="15" t="s">
        <v>23</v>
      </c>
      <c r="B36" s="19">
        <f t="shared" ref="B36:M36" si="30">SUM(B24:B35)</f>
        <v>1200.23</v>
      </c>
      <c r="C36" s="19">
        <f t="shared" si="30"/>
        <v>2395.46</v>
      </c>
      <c r="D36" s="19">
        <f t="shared" si="30"/>
        <v>3590.6899999999991</v>
      </c>
      <c r="E36" s="19">
        <f t="shared" si="30"/>
        <v>4785.92</v>
      </c>
      <c r="F36" s="19">
        <f t="shared" si="30"/>
        <v>5981.1499999999987</v>
      </c>
      <c r="G36" s="19">
        <f t="shared" si="30"/>
        <v>7176.3799999999983</v>
      </c>
      <c r="H36" s="19">
        <f t="shared" si="30"/>
        <v>8371.61</v>
      </c>
      <c r="I36" s="19">
        <f t="shared" si="30"/>
        <v>9566.84</v>
      </c>
      <c r="J36" s="19">
        <f t="shared" si="30"/>
        <v>10762.069999999998</v>
      </c>
      <c r="K36" s="19">
        <f t="shared" si="30"/>
        <v>11957.299999999997</v>
      </c>
      <c r="L36" s="19">
        <f t="shared" si="30"/>
        <v>13152.529999999997</v>
      </c>
      <c r="M36" s="19">
        <f t="shared" si="30"/>
        <v>14350.75</v>
      </c>
    </row>
  </sheetData>
  <sheetProtection algorithmName="SHA-512" hashValue="+pkWh0CVPkSCBF3ED5fxo0GQ4nEg++Jd8tXw3M6VAS49yrBSUFAuFZUnnQOlRBiGGB4e3gRYjj+4qdL/6JrIeA==" saltValue="mj+koJYukCMSN1LFHCdGgw==" spinCount="100000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2021-06-30T14:17:19Z</dcterms:modified>
  <cp:category>tuition</cp:category>
</cp:coreProperties>
</file>